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Ken\Documents\ISAF\Empirical Handicaps 2016\"/>
    </mc:Choice>
  </mc:AlternateContent>
  <bookViews>
    <workbookView xWindow="0" yWindow="0" windowWidth="16815" windowHeight="69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21" i="1"/>
  <c r="P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20" i="1"/>
  <c r="L41" i="1" l="1"/>
  <c r="L33" i="1"/>
  <c r="L25" i="1"/>
  <c r="K13" i="1" l="1"/>
  <c r="L13" i="1" l="1"/>
  <c r="K47" i="1" l="1"/>
  <c r="L14" i="1"/>
  <c r="H40" i="1" s="1"/>
  <c r="K16" i="1"/>
</calcChain>
</file>

<file path=xl/sharedStrings.xml><?xml version="1.0" encoding="utf-8"?>
<sst xmlns="http://schemas.openxmlformats.org/spreadsheetml/2006/main" count="36" uniqueCount="31">
  <si>
    <t xml:space="preserve">1 = very small sail area </t>
  </si>
  <si>
    <t>2 = small sail area</t>
  </si>
  <si>
    <t>4 = big sail area</t>
  </si>
  <si>
    <t>5 = very big sail are</t>
  </si>
  <si>
    <t>1 = very heavy</t>
  </si>
  <si>
    <t>2 = heavy</t>
  </si>
  <si>
    <t>4 = light</t>
  </si>
  <si>
    <t>5 = very light</t>
  </si>
  <si>
    <t xml:space="preserve">1 = old design cruising or work boat </t>
  </si>
  <si>
    <t>3 = average or don’t know</t>
  </si>
  <si>
    <t>4 = fast cruiser racer</t>
  </si>
  <si>
    <t>1. Boat length</t>
  </si>
  <si>
    <t>Click on a value of 1 to 5</t>
  </si>
  <si>
    <t>k</t>
  </si>
  <si>
    <t>1=feet</t>
  </si>
  <si>
    <t>2=metres</t>
  </si>
  <si>
    <t>World Sailing Empirical Handicap Scheme for Yachts</t>
  </si>
  <si>
    <t>Allocation of first race handicap (TCF)</t>
  </si>
  <si>
    <t>This form may be used to calculate a yacht's TCF for it's first race only. After the first race the TCF should be adjusted as described in the scheme notes.</t>
  </si>
  <si>
    <t>2 = cruising boat</t>
  </si>
  <si>
    <t>5 = out and out  racer</t>
  </si>
  <si>
    <r>
      <t xml:space="preserve">Resulting handicap for first race only    </t>
    </r>
    <r>
      <rPr>
        <sz val="12"/>
        <color rgb="FF0000FF"/>
        <rFont val="Calibri"/>
        <family val="2"/>
      </rPr>
      <t>→</t>
    </r>
  </si>
  <si>
    <t>Enter the boat length as length overall (LOA) and click feet or metres</t>
  </si>
  <si>
    <t>2. Sail size / area</t>
  </si>
  <si>
    <t>3. Boat weight or displacement</t>
  </si>
  <si>
    <t>4. Hull and keel shape</t>
  </si>
  <si>
    <t>LOA ft</t>
  </si>
  <si>
    <t>LH ft</t>
  </si>
  <si>
    <t>Base TCF =</t>
  </si>
  <si>
    <t>LH m</t>
  </si>
  <si>
    <t>base TCF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</si>
</sst>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rgb="FF0000FF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6699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164" fontId="1" fillId="0" borderId="0" xfId="0" applyNumberFormat="1" applyFont="1"/>
    <xf numFmtId="2" fontId="5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Border="1"/>
    <xf numFmtId="2" fontId="1" fillId="0" borderId="0" xfId="0" applyNumberFormat="1" applyFont="1"/>
    <xf numFmtId="0" fontId="2" fillId="0" borderId="0" xfId="0" applyFont="1" applyBorder="1"/>
    <xf numFmtId="0" fontId="7" fillId="0" borderId="0" xfId="0" applyFont="1" applyBorder="1" applyAlignment="1">
      <alignment horizontal="right"/>
    </xf>
    <xf numFmtId="0" fontId="1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5" fillId="3" borderId="0" xfId="0" applyFont="1" applyFill="1"/>
    <xf numFmtId="0" fontId="4" fillId="3" borderId="0" xfId="0" applyFont="1" applyFill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1" fillId="0" borderId="0" xfId="0" applyFont="1"/>
    <xf numFmtId="0" fontId="4" fillId="3" borderId="0" xfId="0" applyFont="1" applyFill="1" applyAlignment="1">
      <alignment vertical="top" wrapText="1"/>
    </xf>
    <xf numFmtId="0" fontId="1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/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9" fillId="2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99FF"/>
      <color rgb="FF3399FF"/>
      <color rgb="FF66CCFF"/>
      <color rgb="FF0000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$L$32" fmlaRange="$M$30:$M$34" noThreeD="1" sel="3" val="0"/>
</file>

<file path=xl/ctrlProps/ctrlProp2.xml><?xml version="1.0" encoding="utf-8"?>
<formControlPr xmlns="http://schemas.microsoft.com/office/spreadsheetml/2009/9/main" objectType="List" dx="22" fmlaLink="$L$40" fmlaRange="$M$38:$M$42" noThreeD="1" sel="3" val="0"/>
</file>

<file path=xl/ctrlProps/ctrlProp3.xml><?xml version="1.0" encoding="utf-8"?>
<formControlPr xmlns="http://schemas.microsoft.com/office/spreadsheetml/2009/9/main" objectType="List" dx="22" fmlaLink="$L$24" fmlaRange="$M$22:$M$26" noThreeD="1" sel="3" val="0"/>
</file>

<file path=xl/ctrlProps/ctrlProp4.xml><?xml version="1.0" encoding="utf-8"?>
<formControlPr xmlns="http://schemas.microsoft.com/office/spreadsheetml/2009/9/main" objectType="List" dx="22" fmlaLink="$L$16" fmlaRange="$M$16:$M$17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142875</xdr:rowOff>
        </xdr:from>
        <xdr:to>
          <xdr:col>5</xdr:col>
          <xdr:colOff>400050</xdr:colOff>
          <xdr:row>29</xdr:row>
          <xdr:rowOff>133350</xdr:rowOff>
        </xdr:to>
        <xdr:sp macro="" textlink="">
          <xdr:nvSpPr>
            <xdr:cNvPr id="1029" name="List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9525</xdr:rowOff>
        </xdr:from>
        <xdr:to>
          <xdr:col>6</xdr:col>
          <xdr:colOff>152400</xdr:colOff>
          <xdr:row>38</xdr:row>
          <xdr:rowOff>28575</xdr:rowOff>
        </xdr:to>
        <xdr:sp macro="" textlink="">
          <xdr:nvSpPr>
            <xdr:cNvPr id="1030" name="List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0</xdr:rowOff>
        </xdr:from>
        <xdr:to>
          <xdr:col>5</xdr:col>
          <xdr:colOff>390525</xdr:colOff>
          <xdr:row>22</xdr:row>
          <xdr:rowOff>9525</xdr:rowOff>
        </xdr:to>
        <xdr:sp macro="" textlink="">
          <xdr:nvSpPr>
            <xdr:cNvPr id="1031" name="List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12</xdr:row>
          <xdr:rowOff>19050</xdr:rowOff>
        </xdr:from>
        <xdr:to>
          <xdr:col>6</xdr:col>
          <xdr:colOff>114300</xdr:colOff>
          <xdr:row>12</xdr:row>
          <xdr:rowOff>361950</xdr:rowOff>
        </xdr:to>
        <xdr:sp macro="" textlink="">
          <xdr:nvSpPr>
            <xdr:cNvPr id="1033" name="List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C000"/>
  </sheetPr>
  <dimension ref="A1:U60"/>
  <sheetViews>
    <sheetView tabSelected="1" view="pageLayout" zoomScaleNormal="95" workbookViewId="0">
      <selection activeCell="K1" sqref="K1:K1048576"/>
    </sheetView>
  </sheetViews>
  <sheetFormatPr defaultRowHeight="12.75" x14ac:dyDescent="0.2"/>
  <cols>
    <col min="1" max="1" width="9.28515625" style="4" customWidth="1"/>
    <col min="2" max="2" width="4.42578125" style="4" customWidth="1"/>
    <col min="3" max="3" width="2.42578125" style="4" customWidth="1"/>
    <col min="4" max="4" width="9.140625" style="4"/>
    <col min="5" max="5" width="8.85546875" style="4" customWidth="1"/>
    <col min="6" max="10" width="9.42578125" style="4" customWidth="1"/>
    <col min="11" max="11" width="10" style="4" customWidth="1"/>
    <col min="12" max="13" width="16.28515625" style="4" customWidth="1"/>
    <col min="14" max="14" width="6.5703125" style="4" customWidth="1"/>
    <col min="15" max="15" width="7.85546875" style="4" customWidth="1"/>
    <col min="16" max="16" width="6.5703125" style="4" customWidth="1"/>
    <col min="17" max="17" width="9.5703125" style="4" bestFit="1" customWidth="1"/>
    <col min="18" max="18" width="9.140625" style="15"/>
    <col min="19" max="16384" width="9.140625" style="4"/>
  </cols>
  <sheetData>
    <row r="1" spans="1:2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29"/>
      <c r="L1" s="29"/>
      <c r="M1" s="29"/>
      <c r="N1" s="29"/>
      <c r="O1" s="29"/>
    </row>
    <row r="2" spans="1:2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29"/>
      <c r="L2" s="29"/>
      <c r="M2" s="29"/>
      <c r="N2" s="29"/>
      <c r="O2" s="29"/>
    </row>
    <row r="3" spans="1:2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29"/>
      <c r="L3" s="29"/>
      <c r="M3" s="29"/>
      <c r="N3" s="29"/>
      <c r="O3" s="29"/>
    </row>
    <row r="4" spans="1:2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29"/>
      <c r="L4" s="29"/>
      <c r="M4" s="29"/>
      <c r="N4" s="29"/>
      <c r="O4" s="29"/>
    </row>
    <row r="5" spans="1:21" s="8" customFormat="1" ht="15.75" x14ac:dyDescent="0.25">
      <c r="A5" s="19"/>
      <c r="B5" s="20" t="s">
        <v>16</v>
      </c>
      <c r="C5" s="21"/>
      <c r="D5" s="21"/>
      <c r="E5" s="21"/>
      <c r="F5" s="21"/>
      <c r="G5" s="21"/>
      <c r="H5" s="21"/>
      <c r="I5" s="21"/>
      <c r="J5" s="21"/>
      <c r="K5" s="30"/>
      <c r="L5" s="30"/>
      <c r="M5" s="30"/>
      <c r="N5" s="30"/>
      <c r="O5" s="30"/>
      <c r="P5" s="2"/>
      <c r="Q5" s="2"/>
      <c r="R5" s="12"/>
      <c r="S5" s="2"/>
      <c r="T5" s="2"/>
    </row>
    <row r="6" spans="1:21" s="8" customFormat="1" ht="15.75" x14ac:dyDescent="0.25">
      <c r="A6" s="19"/>
      <c r="B6" s="21" t="s">
        <v>17</v>
      </c>
      <c r="C6" s="21"/>
      <c r="D6" s="21"/>
      <c r="E6" s="21"/>
      <c r="F6" s="21"/>
      <c r="G6" s="21"/>
      <c r="H6" s="21"/>
      <c r="I6" s="21"/>
      <c r="J6" s="21"/>
      <c r="K6" s="30"/>
      <c r="L6" s="30"/>
      <c r="M6" s="30"/>
      <c r="N6" s="30"/>
      <c r="O6" s="30"/>
      <c r="P6" s="2"/>
      <c r="Q6" s="2"/>
      <c r="R6" s="12"/>
      <c r="S6" s="2"/>
      <c r="T6" s="2"/>
    </row>
    <row r="7" spans="1:21" s="8" customFormat="1" ht="15.75" x14ac:dyDescent="0.25">
      <c r="A7" s="19"/>
      <c r="B7" s="21"/>
      <c r="C7" s="21"/>
      <c r="D7" s="21"/>
      <c r="E7" s="21"/>
      <c r="F7" s="21"/>
      <c r="G7" s="21"/>
      <c r="H7" s="21"/>
      <c r="I7" s="21"/>
      <c r="J7" s="21"/>
      <c r="K7" s="30"/>
      <c r="L7" s="30"/>
      <c r="M7" s="30"/>
      <c r="N7" s="30"/>
      <c r="O7" s="30"/>
      <c r="P7" s="2"/>
      <c r="Q7" s="2"/>
      <c r="R7" s="12"/>
      <c r="S7" s="2"/>
      <c r="T7" s="2"/>
    </row>
    <row r="8" spans="1:21" ht="15" customHeight="1" x14ac:dyDescent="0.2">
      <c r="A8" s="18"/>
      <c r="B8" s="54" t="s">
        <v>18</v>
      </c>
      <c r="C8" s="54"/>
      <c r="D8" s="54"/>
      <c r="E8" s="54"/>
      <c r="F8" s="54"/>
      <c r="G8" s="54"/>
      <c r="H8" s="54"/>
      <c r="I8" s="54"/>
      <c r="J8" s="28"/>
      <c r="K8" s="31"/>
      <c r="L8" s="31"/>
      <c r="M8" s="31"/>
      <c r="N8" s="31"/>
      <c r="O8" s="31"/>
      <c r="P8" s="1"/>
      <c r="Q8" s="1"/>
      <c r="R8" s="13"/>
      <c r="S8" s="1"/>
      <c r="T8" s="1"/>
    </row>
    <row r="9" spans="1:21" ht="30" customHeight="1" x14ac:dyDescent="0.2">
      <c r="A9" s="18"/>
      <c r="B9" s="54"/>
      <c r="C9" s="54"/>
      <c r="D9" s="54"/>
      <c r="E9" s="54"/>
      <c r="F9" s="54"/>
      <c r="G9" s="54"/>
      <c r="H9" s="54"/>
      <c r="I9" s="54"/>
      <c r="J9" s="28"/>
      <c r="K9" s="32"/>
      <c r="L9" s="32"/>
      <c r="M9" s="33"/>
      <c r="N9" s="31"/>
      <c r="O9" s="31"/>
      <c r="P9" s="1"/>
      <c r="Q9" s="1"/>
      <c r="R9" s="13"/>
      <c r="S9" s="1"/>
      <c r="T9" s="1"/>
    </row>
    <row r="10" spans="1:21" x14ac:dyDescent="0.2">
      <c r="A10" s="18"/>
      <c r="B10" s="22"/>
      <c r="C10" s="22"/>
      <c r="D10" s="22"/>
      <c r="E10" s="22"/>
      <c r="F10" s="22"/>
      <c r="G10" s="22"/>
      <c r="H10" s="22"/>
      <c r="I10" s="22"/>
      <c r="J10" s="22"/>
      <c r="K10" s="31"/>
      <c r="L10" s="31"/>
      <c r="M10" s="31"/>
      <c r="N10" s="31"/>
      <c r="O10" s="31"/>
      <c r="P10" s="1"/>
      <c r="Q10" s="1"/>
      <c r="R10" s="13"/>
      <c r="S10" s="1"/>
      <c r="T10" s="1"/>
    </row>
    <row r="11" spans="1:21" ht="12.75" customHeight="1" x14ac:dyDescent="0.2">
      <c r="A11" s="18"/>
      <c r="B11" s="22"/>
      <c r="C11" s="22" t="s">
        <v>11</v>
      </c>
      <c r="D11" s="22"/>
      <c r="E11" s="22"/>
      <c r="F11" s="22"/>
      <c r="G11" s="22"/>
      <c r="H11" s="22"/>
      <c r="I11" s="22"/>
      <c r="J11" s="22"/>
      <c r="K11" s="31"/>
      <c r="L11" s="31"/>
      <c r="M11" s="31"/>
      <c r="N11" s="31"/>
      <c r="O11" s="31"/>
      <c r="P11" s="1"/>
      <c r="Q11" s="1"/>
      <c r="R11" s="13"/>
      <c r="S11" s="1"/>
      <c r="T11" s="1"/>
    </row>
    <row r="12" spans="1:21" ht="21" customHeight="1" x14ac:dyDescent="0.2">
      <c r="A12" s="18"/>
      <c r="B12" s="22"/>
      <c r="C12" s="22"/>
      <c r="D12" s="54" t="s">
        <v>22</v>
      </c>
      <c r="E12" s="54"/>
      <c r="F12" s="54"/>
      <c r="G12" s="54"/>
      <c r="H12" s="54"/>
      <c r="I12" s="54"/>
      <c r="J12" s="54"/>
      <c r="K12" s="42" t="s">
        <v>26</v>
      </c>
      <c r="L12" s="42" t="s">
        <v>27</v>
      </c>
      <c r="M12" s="33"/>
      <c r="N12" s="3"/>
      <c r="O12" s="34"/>
      <c r="P12" s="5"/>
      <c r="Q12" s="5"/>
      <c r="R12" s="13"/>
      <c r="S12" s="1"/>
      <c r="T12" s="1"/>
    </row>
    <row r="13" spans="1:21" ht="30" customHeight="1" x14ac:dyDescent="0.2">
      <c r="A13" s="18"/>
      <c r="B13" s="22"/>
      <c r="C13" s="55">
        <v>60</v>
      </c>
      <c r="D13" s="56"/>
      <c r="E13" s="24"/>
      <c r="F13" s="18"/>
      <c r="G13" s="18"/>
      <c r="H13" s="18"/>
      <c r="I13" s="18"/>
      <c r="J13" s="18"/>
      <c r="K13" s="35">
        <f>IF(L16=1,C13,(C13*3.281))</f>
        <v>60</v>
      </c>
      <c r="L13" s="36">
        <f>K13*0.96</f>
        <v>57.599999999999994</v>
      </c>
      <c r="M13" s="36"/>
      <c r="N13" s="3"/>
      <c r="O13" s="35"/>
      <c r="P13" s="3"/>
      <c r="Q13" s="9"/>
      <c r="S13" s="11"/>
      <c r="T13" s="11"/>
      <c r="U13" s="27"/>
    </row>
    <row r="14" spans="1:21" ht="12.75" customHeight="1" x14ac:dyDescent="0.2">
      <c r="A14" s="18"/>
      <c r="B14" s="22"/>
      <c r="C14" s="22"/>
      <c r="D14" s="25"/>
      <c r="E14" s="23"/>
      <c r="F14" s="23"/>
      <c r="G14" s="23"/>
      <c r="H14" s="23"/>
      <c r="I14" s="23"/>
      <c r="J14" s="23"/>
      <c r="K14" s="3" t="s">
        <v>28</v>
      </c>
      <c r="L14" s="43">
        <f>((L13^1.52)/974)+0.77</f>
        <v>1.2567245115139984</v>
      </c>
      <c r="M14" s="36"/>
      <c r="N14" s="3"/>
      <c r="O14" s="35"/>
      <c r="P14" s="5"/>
      <c r="Q14" s="9"/>
      <c r="S14" s="11"/>
      <c r="T14" s="11"/>
      <c r="U14" s="27"/>
    </row>
    <row r="15" spans="1:21" ht="12.75" customHeight="1" thickBot="1" x14ac:dyDescent="0.25">
      <c r="A15" s="18"/>
      <c r="B15" s="22"/>
      <c r="C15" s="22"/>
      <c r="D15" s="22"/>
      <c r="E15" s="22"/>
      <c r="F15" s="22"/>
      <c r="G15" s="22"/>
      <c r="H15" s="22"/>
      <c r="I15" s="22"/>
      <c r="J15" s="22"/>
      <c r="K15" s="31"/>
      <c r="L15" s="37"/>
      <c r="M15" s="37"/>
      <c r="N15" s="29"/>
      <c r="O15" s="31"/>
      <c r="P15" s="1"/>
      <c r="Q15" s="9"/>
      <c r="S15" s="11"/>
      <c r="T15" s="11"/>
      <c r="U15" s="27"/>
    </row>
    <row r="16" spans="1:21" ht="12.75" customHeight="1" thickBot="1" x14ac:dyDescent="0.25">
      <c r="A16" s="18"/>
      <c r="B16" s="22"/>
      <c r="C16" s="22" t="s">
        <v>23</v>
      </c>
      <c r="D16" s="22"/>
      <c r="E16" s="22"/>
      <c r="F16" s="22"/>
      <c r="G16" s="22"/>
      <c r="H16" s="22"/>
      <c r="I16" s="22"/>
      <c r="J16" s="22"/>
      <c r="K16" s="37">
        <f>IF(L16=2,L13*0.3048,L13)</f>
        <v>57.599999999999994</v>
      </c>
      <c r="L16" s="39">
        <v>1</v>
      </c>
      <c r="M16" s="38" t="s">
        <v>14</v>
      </c>
      <c r="N16" s="1"/>
      <c r="O16" s="9"/>
      <c r="S16" s="11"/>
      <c r="T16" s="11"/>
      <c r="U16" s="27"/>
    </row>
    <row r="17" spans="1:21" ht="12.75" customHeight="1" x14ac:dyDescent="0.25">
      <c r="A17" s="18"/>
      <c r="B17" s="22"/>
      <c r="C17" s="22"/>
      <c r="D17" s="22" t="s">
        <v>12</v>
      </c>
      <c r="E17" s="22"/>
      <c r="F17" s="22"/>
      <c r="G17" s="22"/>
      <c r="H17" s="22"/>
      <c r="I17" s="22"/>
      <c r="J17" s="22"/>
      <c r="K17" s="3"/>
      <c r="L17" s="31"/>
      <c r="M17" s="6" t="s">
        <v>15</v>
      </c>
      <c r="N17" s="6"/>
      <c r="O17" s="16"/>
      <c r="S17" s="11"/>
      <c r="T17" s="11"/>
      <c r="U17" s="27"/>
    </row>
    <row r="18" spans="1:21" ht="12.75" customHeight="1" x14ac:dyDescent="0.2">
      <c r="A18" s="18"/>
      <c r="B18" s="22"/>
      <c r="C18" s="22"/>
      <c r="D18" s="22"/>
      <c r="E18" s="22"/>
      <c r="F18" s="22"/>
      <c r="G18" s="22"/>
      <c r="H18" s="22"/>
      <c r="I18" s="22"/>
      <c r="J18" s="22"/>
      <c r="L18" s="40"/>
      <c r="M18" s="38"/>
      <c r="N18" s="6"/>
      <c r="O18" s="9"/>
      <c r="S18" s="11"/>
      <c r="T18" s="11"/>
      <c r="U18" s="27"/>
    </row>
    <row r="19" spans="1:21" ht="12.75" customHeight="1" x14ac:dyDescent="0.2">
      <c r="A19" s="18"/>
      <c r="B19" s="22"/>
      <c r="C19" s="22"/>
      <c r="D19" s="22"/>
      <c r="E19" s="22"/>
      <c r="F19" s="22"/>
      <c r="G19" s="22"/>
      <c r="H19" s="22"/>
      <c r="I19" s="22"/>
      <c r="J19" s="22"/>
      <c r="L19" s="31"/>
      <c r="M19" s="31"/>
      <c r="N19" s="1"/>
      <c r="O19" s="46" t="s">
        <v>27</v>
      </c>
      <c r="P19" s="47" t="s">
        <v>29</v>
      </c>
      <c r="Q19" s="47" t="s">
        <v>30</v>
      </c>
      <c r="S19" s="11"/>
      <c r="T19" s="11"/>
      <c r="U19" s="27"/>
    </row>
    <row r="20" spans="1:21" ht="12.75" customHeight="1" x14ac:dyDescent="0.2">
      <c r="A20" s="18"/>
      <c r="B20" s="22"/>
      <c r="C20" s="22"/>
      <c r="D20" s="22"/>
      <c r="E20" s="22"/>
      <c r="F20" s="22"/>
      <c r="G20" s="22"/>
      <c r="H20" s="22"/>
      <c r="I20" s="22"/>
      <c r="J20" s="22"/>
      <c r="L20" s="31"/>
      <c r="M20" s="31"/>
      <c r="N20" s="1"/>
      <c r="O20" s="48">
        <v>10</v>
      </c>
      <c r="P20" s="4">
        <f>O20/3.281</f>
        <v>3.047851264858275</v>
      </c>
      <c r="Q20" s="45">
        <f t="shared" ref="Q20:Q36" si="0">((O20^1.52)/974)+0.77</f>
        <v>0.80399703505981435</v>
      </c>
      <c r="R20" s="9"/>
      <c r="S20" s="11"/>
      <c r="T20" s="11"/>
      <c r="U20" s="27"/>
    </row>
    <row r="21" spans="1:21" ht="12.75" customHeight="1" x14ac:dyDescent="0.2">
      <c r="A21" s="18"/>
      <c r="B21" s="22"/>
      <c r="C21" s="22"/>
      <c r="D21" s="22"/>
      <c r="E21" s="22"/>
      <c r="F21" s="22"/>
      <c r="G21" s="22"/>
      <c r="H21" s="22"/>
      <c r="I21" s="22"/>
      <c r="J21" s="22"/>
      <c r="L21" s="40"/>
      <c r="M21" s="31"/>
      <c r="N21" s="1"/>
      <c r="O21" s="48">
        <v>15</v>
      </c>
      <c r="P21" s="4">
        <f>O21/3.281</f>
        <v>4.5717768972874122</v>
      </c>
      <c r="Q21" s="45">
        <f t="shared" si="0"/>
        <v>0.83296507962289146</v>
      </c>
      <c r="S21" s="11"/>
      <c r="T21" s="11"/>
      <c r="U21" s="27"/>
    </row>
    <row r="22" spans="1:21" ht="12.75" customHeight="1" x14ac:dyDescent="0.2">
      <c r="A22" s="18"/>
      <c r="B22" s="22"/>
      <c r="C22" s="22"/>
      <c r="D22" s="22"/>
      <c r="E22" s="22"/>
      <c r="F22" s="22"/>
      <c r="G22" s="22"/>
      <c r="H22" s="22"/>
      <c r="I22" s="22"/>
      <c r="J22" s="22"/>
      <c r="L22" s="40"/>
      <c r="M22" s="31" t="s">
        <v>0</v>
      </c>
      <c r="N22" s="1"/>
      <c r="O22" s="48">
        <v>20</v>
      </c>
      <c r="P22" s="4">
        <f t="shared" ref="P22:P36" si="1">O22/3.281</f>
        <v>6.0957025297165499</v>
      </c>
      <c r="Q22" s="45">
        <f t="shared" si="0"/>
        <v>0.86750045368199746</v>
      </c>
      <c r="S22" s="11"/>
      <c r="T22" s="11"/>
      <c r="U22" s="27"/>
    </row>
    <row r="23" spans="1:21" ht="12.75" customHeight="1" thickBot="1" x14ac:dyDescent="0.25">
      <c r="A23" s="18"/>
      <c r="B23" s="22"/>
      <c r="C23" s="22"/>
      <c r="D23" s="22"/>
      <c r="E23" s="22"/>
      <c r="F23" s="22"/>
      <c r="G23" s="22"/>
      <c r="H23" s="22"/>
      <c r="I23" s="22"/>
      <c r="J23" s="22"/>
      <c r="L23" s="29"/>
      <c r="M23" s="31" t="s">
        <v>1</v>
      </c>
      <c r="N23" s="1"/>
      <c r="O23" s="48">
        <v>25</v>
      </c>
      <c r="P23" s="4">
        <f t="shared" si="1"/>
        <v>7.6196281621456867</v>
      </c>
      <c r="Q23" s="45">
        <f t="shared" si="0"/>
        <v>0.90687050079676168</v>
      </c>
      <c r="S23" s="11"/>
      <c r="T23" s="11"/>
      <c r="U23" s="27"/>
    </row>
    <row r="24" spans="1:21" ht="12.75" customHeight="1" thickBot="1" x14ac:dyDescent="0.3">
      <c r="A24" s="18"/>
      <c r="B24" s="22"/>
      <c r="C24" s="22" t="s">
        <v>24</v>
      </c>
      <c r="D24" s="22"/>
      <c r="E24" s="22"/>
      <c r="F24" s="22"/>
      <c r="G24" s="22"/>
      <c r="H24" s="22"/>
      <c r="I24" s="22"/>
      <c r="J24" s="22"/>
      <c r="L24" s="41">
        <v>3</v>
      </c>
      <c r="M24" s="31" t="s">
        <v>9</v>
      </c>
      <c r="N24" s="1"/>
      <c r="O24" s="49">
        <v>30</v>
      </c>
      <c r="P24" s="4">
        <f t="shared" si="1"/>
        <v>9.1435537945748244</v>
      </c>
      <c r="Q24" s="45">
        <f t="shared" si="0"/>
        <v>0.95057821273395904</v>
      </c>
      <c r="S24" s="11"/>
      <c r="T24" s="11"/>
      <c r="U24" s="27"/>
    </row>
    <row r="25" spans="1:21" ht="12.75" customHeight="1" x14ac:dyDescent="0.2">
      <c r="A25" s="18"/>
      <c r="B25" s="22"/>
      <c r="C25" s="22"/>
      <c r="D25" s="22" t="s">
        <v>12</v>
      </c>
      <c r="E25" s="22"/>
      <c r="F25" s="22"/>
      <c r="G25" s="22"/>
      <c r="H25" s="22"/>
      <c r="I25" s="22"/>
      <c r="J25" s="22"/>
      <c r="L25" s="40">
        <f>IF(L24=1,0.98)+IF(L24=2,0.99)+IF(L24=3,1)+IF(L24=4,1.02)+IF(L24=5,1.04)</f>
        <v>1</v>
      </c>
      <c r="M25" s="31" t="s">
        <v>2</v>
      </c>
      <c r="N25" s="1"/>
      <c r="O25" s="48">
        <v>35</v>
      </c>
      <c r="P25" s="4">
        <f t="shared" si="1"/>
        <v>10.667479427003961</v>
      </c>
      <c r="Q25" s="45">
        <f t="shared" si="0"/>
        <v>0.99825719211752362</v>
      </c>
      <c r="S25" s="11"/>
      <c r="T25" s="11"/>
      <c r="U25" s="27"/>
    </row>
    <row r="26" spans="1:21" ht="12.75" customHeight="1" x14ac:dyDescent="0.2">
      <c r="A26" s="18"/>
      <c r="B26" s="22"/>
      <c r="C26" s="22"/>
      <c r="D26" s="22"/>
      <c r="E26" s="22"/>
      <c r="F26" s="22"/>
      <c r="G26" s="22"/>
      <c r="H26" s="22"/>
      <c r="I26" s="22"/>
      <c r="J26" s="22"/>
      <c r="L26" s="40"/>
      <c r="M26" s="31" t="s">
        <v>3</v>
      </c>
      <c r="N26" s="1"/>
      <c r="O26" s="48">
        <v>40</v>
      </c>
      <c r="P26" s="4">
        <f t="shared" si="1"/>
        <v>12.1914050594331</v>
      </c>
      <c r="Q26" s="45">
        <f t="shared" si="0"/>
        <v>1.049622574482449</v>
      </c>
      <c r="S26" s="11"/>
      <c r="T26" s="11"/>
      <c r="U26" s="27"/>
    </row>
    <row r="27" spans="1:21" ht="12.75" customHeight="1" x14ac:dyDescent="0.2">
      <c r="A27" s="18"/>
      <c r="B27" s="22"/>
      <c r="C27" s="22"/>
      <c r="D27" s="22"/>
      <c r="E27" s="22"/>
      <c r="F27" s="22"/>
      <c r="G27" s="22"/>
      <c r="H27" s="22"/>
      <c r="I27" s="22"/>
      <c r="J27" s="22"/>
      <c r="M27" s="31"/>
      <c r="N27" s="1"/>
      <c r="O27" s="50">
        <v>45</v>
      </c>
      <c r="P27" s="4">
        <f t="shared" si="1"/>
        <v>13.715330691862237</v>
      </c>
      <c r="Q27" s="45">
        <f t="shared" si="0"/>
        <v>1.1044445044383604</v>
      </c>
      <c r="S27" s="11"/>
      <c r="T27" s="11"/>
      <c r="U27" s="27"/>
    </row>
    <row r="28" spans="1:21" ht="14.25" customHeight="1" x14ac:dyDescent="0.2">
      <c r="A28" s="18"/>
      <c r="B28" s="22"/>
      <c r="C28" s="22"/>
      <c r="D28" s="22"/>
      <c r="E28" s="22"/>
      <c r="F28" s="22"/>
      <c r="G28" s="22"/>
      <c r="H28" s="22"/>
      <c r="I28" s="22"/>
      <c r="J28" s="22"/>
      <c r="L28" s="31"/>
      <c r="M28" s="31"/>
      <c r="N28" s="1"/>
      <c r="O28" s="50">
        <v>50</v>
      </c>
      <c r="P28" s="4">
        <f t="shared" si="1"/>
        <v>15.239256324291373</v>
      </c>
      <c r="Q28" s="45">
        <f t="shared" si="0"/>
        <v>1.1625323458321417</v>
      </c>
      <c r="R28" s="9"/>
      <c r="S28" s="11"/>
      <c r="T28" s="11"/>
      <c r="U28" s="27"/>
    </row>
    <row r="29" spans="1:21" ht="12.75" customHeight="1" x14ac:dyDescent="0.2">
      <c r="A29" s="18"/>
      <c r="B29" s="22"/>
      <c r="C29" s="22"/>
      <c r="D29" s="22"/>
      <c r="E29" s="22"/>
      <c r="F29" s="22"/>
      <c r="G29" s="22"/>
      <c r="H29" s="22"/>
      <c r="I29" s="22"/>
      <c r="J29" s="22"/>
      <c r="L29" s="31"/>
      <c r="M29" s="31"/>
      <c r="N29" s="1"/>
      <c r="O29" s="50">
        <v>55</v>
      </c>
      <c r="P29" s="4">
        <f t="shared" si="1"/>
        <v>16.763181956720512</v>
      </c>
      <c r="Q29" s="45">
        <f t="shared" si="0"/>
        <v>1.2237246049193522</v>
      </c>
      <c r="S29" s="11"/>
      <c r="T29" s="11"/>
      <c r="U29" s="27"/>
    </row>
    <row r="30" spans="1:21" ht="12.75" customHeight="1" x14ac:dyDescent="0.2">
      <c r="A30" s="18"/>
      <c r="B30" s="22"/>
      <c r="C30" s="22"/>
      <c r="D30" s="22"/>
      <c r="E30" s="22"/>
      <c r="F30" s="22"/>
      <c r="G30" s="22"/>
      <c r="H30" s="22"/>
      <c r="I30" s="22"/>
      <c r="J30" s="22"/>
      <c r="L30" s="31"/>
      <c r="M30" s="31" t="s">
        <v>4</v>
      </c>
      <c r="N30" s="1"/>
      <c r="O30" s="50">
        <v>60</v>
      </c>
      <c r="P30" s="4">
        <f t="shared" si="1"/>
        <v>18.287107589149649</v>
      </c>
      <c r="Q30" s="45">
        <f t="shared" si="0"/>
        <v>1.2878821516543582</v>
      </c>
      <c r="S30" s="11"/>
      <c r="T30" s="11"/>
      <c r="U30" s="27"/>
    </row>
    <row r="31" spans="1:21" ht="12.75" customHeight="1" thickBot="1" x14ac:dyDescent="0.25">
      <c r="A31" s="18"/>
      <c r="B31" s="22"/>
      <c r="C31" s="22"/>
      <c r="D31" s="22"/>
      <c r="E31" s="22"/>
      <c r="F31" s="22"/>
      <c r="G31" s="22"/>
      <c r="H31" s="22"/>
      <c r="I31" s="22"/>
      <c r="J31" s="22"/>
      <c r="L31" s="29"/>
      <c r="M31" s="31" t="s">
        <v>5</v>
      </c>
      <c r="N31" s="1"/>
      <c r="O31" s="48">
        <v>65</v>
      </c>
      <c r="P31" s="4">
        <f t="shared" si="1"/>
        <v>19.811033221578786</v>
      </c>
      <c r="Q31" s="45">
        <f t="shared" si="0"/>
        <v>1.3548834669425707</v>
      </c>
      <c r="S31" s="11"/>
      <c r="T31" s="11"/>
      <c r="U31" s="27"/>
    </row>
    <row r="32" spans="1:21" ht="12.75" customHeight="1" thickBot="1" x14ac:dyDescent="0.25">
      <c r="A32" s="18"/>
      <c r="B32" s="22"/>
      <c r="C32" s="22" t="s">
        <v>25</v>
      </c>
      <c r="D32" s="22"/>
      <c r="E32" s="22"/>
      <c r="F32" s="22"/>
      <c r="G32" s="22"/>
      <c r="H32" s="22"/>
      <c r="I32" s="22"/>
      <c r="J32" s="22"/>
      <c r="L32" s="41">
        <v>3</v>
      </c>
      <c r="M32" s="31" t="s">
        <v>9</v>
      </c>
      <c r="N32" s="1"/>
      <c r="O32" s="48">
        <v>70</v>
      </c>
      <c r="P32" s="4">
        <f t="shared" si="1"/>
        <v>21.334958854007922</v>
      </c>
      <c r="Q32" s="45">
        <f t="shared" si="0"/>
        <v>1.4246211970685605</v>
      </c>
      <c r="R32" s="14"/>
      <c r="S32" s="17"/>
      <c r="T32" s="7"/>
    </row>
    <row r="33" spans="1:20" ht="12.75" customHeight="1" x14ac:dyDescent="0.2">
      <c r="A33" s="18"/>
      <c r="B33" s="22"/>
      <c r="C33" s="22"/>
      <c r="D33" s="22" t="s">
        <v>12</v>
      </c>
      <c r="E33" s="22"/>
      <c r="F33" s="22"/>
      <c r="G33" s="22"/>
      <c r="H33" s="22"/>
      <c r="I33" s="22"/>
      <c r="J33" s="22"/>
      <c r="L33" s="40">
        <f>IF(L32=1,0.98)+IF(L32=2,0.99)+IF(L32=3,1)+IF(L32=4,1.02)+IF(L32=5,1.04)</f>
        <v>1</v>
      </c>
      <c r="M33" s="31" t="s">
        <v>6</v>
      </c>
      <c r="N33" s="1"/>
      <c r="O33" s="48">
        <v>75</v>
      </c>
      <c r="P33" s="4">
        <f t="shared" si="1"/>
        <v>22.858884486437059</v>
      </c>
      <c r="Q33" s="45">
        <f t="shared" si="0"/>
        <v>1.4969995858873038</v>
      </c>
      <c r="R33" s="14"/>
      <c r="S33" s="9"/>
      <c r="T33" s="1"/>
    </row>
    <row r="34" spans="1:20" ht="12.75" customHeight="1" x14ac:dyDescent="0.2">
      <c r="A34" s="18"/>
      <c r="B34" s="22"/>
      <c r="C34" s="22"/>
      <c r="D34" s="22"/>
      <c r="E34" s="22"/>
      <c r="F34" s="22"/>
      <c r="G34" s="22"/>
      <c r="H34" s="22"/>
      <c r="I34" s="22"/>
      <c r="J34" s="22"/>
      <c r="L34" s="40"/>
      <c r="M34" s="31" t="s">
        <v>7</v>
      </c>
      <c r="N34" s="1"/>
      <c r="O34" s="48">
        <v>80</v>
      </c>
      <c r="P34" s="4">
        <f t="shared" si="1"/>
        <v>24.3828101188662</v>
      </c>
      <c r="Q34" s="45">
        <f t="shared" si="0"/>
        <v>1.5719325162856077</v>
      </c>
      <c r="R34" s="14"/>
    </row>
    <row r="35" spans="1:20" ht="12.75" customHeight="1" x14ac:dyDescent="0.2">
      <c r="A35" s="18"/>
      <c r="B35" s="22"/>
      <c r="C35" s="22"/>
      <c r="D35" s="22"/>
      <c r="E35" s="22"/>
      <c r="F35" s="22"/>
      <c r="G35" s="22"/>
      <c r="H35" s="22"/>
      <c r="I35" s="22"/>
      <c r="J35" s="22"/>
      <c r="M35" s="31"/>
      <c r="N35" s="1"/>
      <c r="O35" s="48">
        <v>85</v>
      </c>
      <c r="P35" s="4">
        <f t="shared" si="1"/>
        <v>25.906735751295336</v>
      </c>
      <c r="Q35" s="45">
        <f t="shared" si="0"/>
        <v>1.6493419865397574</v>
      </c>
      <c r="R35" s="13"/>
      <c r="S35" s="10"/>
      <c r="T35" s="1"/>
    </row>
    <row r="36" spans="1:20" ht="12.75" customHeight="1" x14ac:dyDescent="0.2">
      <c r="A36" s="18"/>
      <c r="B36" s="22"/>
      <c r="C36" s="22"/>
      <c r="D36" s="22"/>
      <c r="E36" s="22"/>
      <c r="F36" s="22"/>
      <c r="G36" s="22"/>
      <c r="H36" s="22"/>
      <c r="I36" s="22"/>
      <c r="J36" s="22"/>
      <c r="L36" s="31"/>
      <c r="M36" s="31"/>
      <c r="N36" s="1"/>
      <c r="O36" s="48">
        <v>90</v>
      </c>
      <c r="P36" s="4">
        <f t="shared" si="1"/>
        <v>27.430661383724473</v>
      </c>
      <c r="Q36" s="45">
        <f t="shared" si="0"/>
        <v>1.7291569046188795</v>
      </c>
      <c r="R36" s="13"/>
      <c r="S36" s="10"/>
      <c r="T36" s="1"/>
    </row>
    <row r="37" spans="1:20" ht="12.75" customHeight="1" x14ac:dyDescent="0.2">
      <c r="A37" s="18"/>
      <c r="B37" s="22"/>
      <c r="C37" s="22"/>
      <c r="D37" s="22"/>
      <c r="E37" s="22"/>
      <c r="F37" s="22"/>
      <c r="G37" s="22"/>
      <c r="H37" s="22"/>
      <c r="I37" s="22"/>
      <c r="J37" s="22"/>
      <c r="L37" s="31"/>
      <c r="M37" s="31"/>
      <c r="N37" s="1"/>
      <c r="O37" s="1"/>
      <c r="R37" s="13"/>
      <c r="S37" s="1"/>
      <c r="T37" s="1"/>
    </row>
    <row r="38" spans="1:20" ht="12.75" customHeight="1" x14ac:dyDescent="0.2">
      <c r="A38" s="18"/>
      <c r="B38" s="22"/>
      <c r="C38" s="22"/>
      <c r="D38" s="22"/>
      <c r="E38" s="22"/>
      <c r="F38" s="22"/>
      <c r="G38" s="22"/>
      <c r="H38" s="22"/>
      <c r="I38" s="22"/>
      <c r="J38" s="22"/>
      <c r="L38" s="31"/>
      <c r="M38" s="31" t="s">
        <v>8</v>
      </c>
      <c r="N38" s="1"/>
      <c r="O38" s="1"/>
      <c r="R38" s="13"/>
      <c r="S38" s="1"/>
      <c r="T38" s="1"/>
    </row>
    <row r="39" spans="1:20" ht="12.75" customHeight="1" thickBot="1" x14ac:dyDescent="0.25">
      <c r="A39" s="18"/>
      <c r="B39" s="22"/>
      <c r="C39" s="22"/>
      <c r="D39" s="22"/>
      <c r="E39" s="22"/>
      <c r="F39" s="22"/>
      <c r="G39" s="22"/>
      <c r="H39" s="22"/>
      <c r="I39" s="22"/>
      <c r="J39" s="22"/>
      <c r="L39" s="29"/>
      <c r="M39" s="31" t="s">
        <v>19</v>
      </c>
      <c r="N39" s="1"/>
      <c r="O39" s="1"/>
      <c r="R39" s="13"/>
      <c r="S39" s="1"/>
      <c r="T39" s="1"/>
    </row>
    <row r="40" spans="1:20" ht="12.75" customHeight="1" thickBot="1" x14ac:dyDescent="0.25">
      <c r="A40" s="18"/>
      <c r="B40" s="22"/>
      <c r="C40" s="18"/>
      <c r="D40" s="18"/>
      <c r="E40" s="18"/>
      <c r="F40" s="18"/>
      <c r="G40" s="18"/>
      <c r="H40" s="51">
        <f>L14*L25*L33*L41</f>
        <v>1.2567245115139984</v>
      </c>
      <c r="I40" s="18"/>
      <c r="J40" s="18"/>
      <c r="L40" s="41">
        <v>3</v>
      </c>
      <c r="M40" s="31" t="s">
        <v>9</v>
      </c>
      <c r="N40" s="1"/>
      <c r="O40" s="1"/>
      <c r="R40" s="13"/>
      <c r="S40" s="1"/>
      <c r="T40" s="1"/>
    </row>
    <row r="41" spans="1:20" ht="14.25" customHeight="1" x14ac:dyDescent="0.2">
      <c r="A41" s="18"/>
      <c r="B41" s="22"/>
      <c r="C41" s="26" t="s">
        <v>21</v>
      </c>
      <c r="D41" s="18"/>
      <c r="E41" s="18"/>
      <c r="F41" s="18"/>
      <c r="G41" s="18"/>
      <c r="H41" s="52"/>
      <c r="I41" s="18"/>
      <c r="J41" s="18"/>
      <c r="L41" s="40">
        <f>IF(L40=1,0.97)+IF(L40=2,0.98)+IF(L40=3,1)+IF(L40=4,1.02)+IF(L40=5,1.06)</f>
        <v>1</v>
      </c>
      <c r="M41" s="31" t="s">
        <v>10</v>
      </c>
      <c r="N41" s="1"/>
      <c r="O41" s="1"/>
      <c r="R41" s="13"/>
      <c r="S41" s="1"/>
      <c r="T41" s="1"/>
    </row>
    <row r="42" spans="1:20" ht="12.75" customHeight="1" thickBot="1" x14ac:dyDescent="0.25">
      <c r="A42" s="18"/>
      <c r="B42" s="22"/>
      <c r="C42" s="18"/>
      <c r="D42" s="18"/>
      <c r="E42" s="18"/>
      <c r="F42" s="18"/>
      <c r="G42" s="18"/>
      <c r="H42" s="53"/>
      <c r="I42" s="18"/>
      <c r="J42" s="18"/>
      <c r="M42" s="31" t="s">
        <v>20</v>
      </c>
      <c r="N42" s="1"/>
      <c r="O42" s="1"/>
      <c r="R42" s="13"/>
      <c r="S42" s="1"/>
    </row>
    <row r="43" spans="1:20" ht="12.75" customHeight="1" x14ac:dyDescent="0.2">
      <c r="A43" s="18"/>
      <c r="B43" s="22"/>
      <c r="C43" s="18"/>
      <c r="D43" s="18"/>
      <c r="E43" s="18"/>
      <c r="F43" s="18"/>
      <c r="G43" s="18"/>
      <c r="H43" s="18"/>
      <c r="I43" s="18"/>
      <c r="J43" s="18"/>
      <c r="M43" s="31"/>
      <c r="N43" s="1"/>
      <c r="O43" s="1"/>
      <c r="R43" s="13"/>
      <c r="S43" s="1"/>
      <c r="T43" s="1"/>
    </row>
    <row r="44" spans="1:20" ht="12.75" customHeight="1" x14ac:dyDescent="0.2">
      <c r="A44" s="18"/>
      <c r="B44" s="22"/>
      <c r="C44" s="18"/>
      <c r="D44" s="18"/>
      <c r="E44" s="18"/>
      <c r="F44" s="18"/>
      <c r="G44" s="18"/>
      <c r="H44" s="18"/>
      <c r="I44" s="18"/>
      <c r="J44" s="18"/>
      <c r="K44" s="7"/>
      <c r="L44" s="40"/>
      <c r="M44" s="40"/>
      <c r="N44" s="31"/>
      <c r="O44" s="31"/>
      <c r="P44" s="1"/>
      <c r="Q44" s="1"/>
      <c r="R44" s="13"/>
      <c r="S44" s="1"/>
      <c r="T44" s="1"/>
    </row>
    <row r="45" spans="1:20" ht="12.75" customHeight="1" x14ac:dyDescent="0.2">
      <c r="A45" s="18"/>
      <c r="B45" s="22"/>
      <c r="C45" s="22"/>
      <c r="D45" s="22"/>
      <c r="E45" s="22"/>
      <c r="F45" s="22"/>
      <c r="G45" s="22"/>
      <c r="H45" s="22"/>
      <c r="I45" s="22"/>
      <c r="J45" s="22"/>
      <c r="K45" s="40"/>
      <c r="L45" s="31"/>
      <c r="M45" s="31"/>
      <c r="N45" s="31"/>
      <c r="O45" s="31"/>
      <c r="P45" s="1"/>
      <c r="Q45" s="1"/>
      <c r="R45" s="13"/>
      <c r="S45" s="1"/>
      <c r="T45" s="1"/>
    </row>
    <row r="46" spans="1:20" ht="12.75" customHeight="1" x14ac:dyDescent="0.2">
      <c r="A46" s="18"/>
      <c r="B46" s="22"/>
      <c r="C46" s="22"/>
      <c r="D46" s="22"/>
      <c r="E46" s="22"/>
      <c r="F46" s="22"/>
      <c r="G46" s="22"/>
      <c r="H46" s="22"/>
      <c r="I46" s="22"/>
      <c r="J46" s="22"/>
      <c r="K46" s="40"/>
      <c r="L46" s="31"/>
      <c r="M46" s="31"/>
      <c r="N46" s="31"/>
      <c r="O46" s="31"/>
      <c r="P46" s="1"/>
      <c r="Q46" s="1"/>
      <c r="R46" s="13"/>
      <c r="S46" s="1"/>
      <c r="T46" s="1"/>
    </row>
    <row r="47" spans="1:20" ht="22.5" customHeight="1" x14ac:dyDescent="0.2">
      <c r="A47" s="18"/>
      <c r="B47" s="22"/>
      <c r="C47" s="18"/>
      <c r="D47" s="22"/>
      <c r="E47" s="22"/>
      <c r="F47" s="22"/>
      <c r="G47" s="22"/>
      <c r="H47" s="22"/>
      <c r="I47" s="22"/>
      <c r="J47" s="22"/>
      <c r="K47" s="44">
        <f>P47</f>
        <v>0</v>
      </c>
      <c r="L47" s="31"/>
      <c r="M47" s="31"/>
      <c r="N47" s="31"/>
      <c r="O47" s="31"/>
      <c r="P47" s="1"/>
      <c r="Q47" s="1"/>
      <c r="R47" s="13"/>
      <c r="S47" s="1"/>
      <c r="T47" s="1"/>
    </row>
    <row r="48" spans="1:20" x14ac:dyDescent="0.2">
      <c r="A48" s="18"/>
      <c r="B48" s="22"/>
      <c r="C48" s="22"/>
      <c r="D48" s="22"/>
      <c r="E48" s="22"/>
      <c r="F48" s="22"/>
      <c r="G48" s="22"/>
      <c r="H48" s="22"/>
      <c r="I48" s="22"/>
      <c r="J48" s="22"/>
      <c r="K48" s="31"/>
      <c r="L48" s="31"/>
      <c r="M48" s="31"/>
      <c r="N48" s="31"/>
      <c r="O48" s="31"/>
      <c r="P48" s="1"/>
      <c r="Q48" s="1"/>
      <c r="R48" s="13"/>
      <c r="S48" s="1"/>
      <c r="T48" s="1"/>
    </row>
    <row r="49" spans="1:20" x14ac:dyDescent="0.2">
      <c r="A49" s="18"/>
      <c r="B49" s="22"/>
      <c r="C49" s="22"/>
      <c r="D49" s="22"/>
      <c r="E49" s="22"/>
      <c r="F49" s="22"/>
      <c r="G49" s="22"/>
      <c r="H49" s="22"/>
      <c r="I49" s="22"/>
      <c r="J49" s="22"/>
      <c r="K49" s="31"/>
      <c r="L49" s="31"/>
      <c r="M49" s="31"/>
      <c r="N49" s="31"/>
      <c r="O49" s="31"/>
      <c r="P49" s="1"/>
      <c r="Q49" s="1"/>
      <c r="R49" s="13"/>
      <c r="S49" s="1"/>
      <c r="T49" s="1"/>
    </row>
    <row r="50" spans="1:20" x14ac:dyDescent="0.2">
      <c r="A50" s="18"/>
      <c r="B50" s="22"/>
      <c r="C50" s="22"/>
      <c r="D50" s="22"/>
      <c r="E50" s="22"/>
      <c r="F50" s="22"/>
      <c r="G50" s="22"/>
      <c r="H50" s="22"/>
      <c r="I50" s="22"/>
      <c r="J50" s="22"/>
      <c r="K50" s="31"/>
      <c r="L50" s="31"/>
      <c r="M50" s="31"/>
      <c r="N50" s="31"/>
      <c r="O50" s="31"/>
      <c r="P50" s="1"/>
      <c r="Q50" s="1"/>
      <c r="R50" s="13"/>
      <c r="S50" s="1"/>
      <c r="T50" s="1"/>
    </row>
    <row r="51" spans="1:20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9"/>
      <c r="L51" s="29"/>
      <c r="M51" s="29"/>
      <c r="N51" s="29"/>
      <c r="O51" s="29"/>
    </row>
    <row r="52" spans="1:20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9"/>
      <c r="L52" s="29"/>
      <c r="M52" s="29"/>
      <c r="N52" s="29"/>
      <c r="O52" s="29"/>
    </row>
    <row r="53" spans="1:20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9"/>
      <c r="L53" s="29"/>
      <c r="M53" s="29"/>
      <c r="N53" s="29"/>
      <c r="O53" s="29"/>
    </row>
    <row r="54" spans="1:20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29"/>
      <c r="L54" s="29"/>
      <c r="M54" s="29"/>
      <c r="N54" s="29"/>
      <c r="O54" s="29"/>
    </row>
    <row r="55" spans="1:20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</row>
    <row r="56" spans="1:20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</row>
    <row r="57" spans="1:20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58" spans="1:20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</row>
    <row r="60" spans="1:20" x14ac:dyDescent="0.2">
      <c r="T60" s="4" t="s">
        <v>13</v>
      </c>
    </row>
  </sheetData>
  <mergeCells count="4">
    <mergeCell ref="H40:H42"/>
    <mergeCell ref="B8:I9"/>
    <mergeCell ref="C13:D13"/>
    <mergeCell ref="D12:J12"/>
  </mergeCells>
  <conditionalFormatting sqref="S35:S36">
    <cfRule type="expression" dxfId="5" priority="37">
      <formula>S35="ERROR"</formula>
    </cfRule>
    <cfRule type="expression" dxfId="4" priority="38">
      <formula>S35="ER"</formula>
    </cfRule>
    <cfRule type="expression" dxfId="3" priority="39">
      <formula>$S$35</formula>
    </cfRule>
    <cfRule type="expression" dxfId="2" priority="49">
      <formula>"if n22=""ERRORe"""</formula>
    </cfRule>
    <cfRule type="expression" dxfId="1" priority="50">
      <formula>"ERRORe"</formula>
    </cfRule>
    <cfRule type="expression" dxfId="0" priority="51">
      <formula>FALSE</formula>
    </cfRule>
  </conditionalFormatting>
  <pageMargins left="0.7" right="0.7" top="0.75" bottom="0.75" header="0.3" footer="0.3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ist Box 5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142875</xdr:rowOff>
                  </from>
                  <to>
                    <xdr:col>5</xdr:col>
                    <xdr:colOff>400050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List Box 6">
              <controlPr defaultSize="0" autoLine="0" autoPict="0">
                <anchor moveWithCells="1">
                  <from>
                    <xdr:col>2</xdr:col>
                    <xdr:colOff>0</xdr:colOff>
                    <xdr:row>34</xdr:row>
                    <xdr:rowOff>9525</xdr:rowOff>
                  </from>
                  <to>
                    <xdr:col>6</xdr:col>
                    <xdr:colOff>152400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List Box 7">
              <controlPr defaultSize="0" autoLine="0" autoPict="0">
                <anchor mov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5</xdr:col>
                    <xdr:colOff>390525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List Box 9">
              <controlPr defaultSize="0" autoLine="0" autoPict="0">
                <anchor moveWithCells="1">
                  <from>
                    <xdr:col>4</xdr:col>
                    <xdr:colOff>133350</xdr:colOff>
                    <xdr:row>12</xdr:row>
                    <xdr:rowOff>19050</xdr:rowOff>
                  </from>
                  <to>
                    <xdr:col>6</xdr:col>
                    <xdr:colOff>114300</xdr:colOff>
                    <xdr:row>12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Kershaw</dc:creator>
  <cp:lastModifiedBy>Ken Kershaw</cp:lastModifiedBy>
  <dcterms:created xsi:type="dcterms:W3CDTF">2016-03-23T13:16:34Z</dcterms:created>
  <dcterms:modified xsi:type="dcterms:W3CDTF">2016-04-04T14:21:40Z</dcterms:modified>
</cp:coreProperties>
</file>